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<sst xmlns="http://schemas.openxmlformats.org/spreadsheetml/2006/main" count="79" uniqueCount="71">
  <si>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PBO</t>
  </si>
  <si>
    <t>Pension expense</t>
  </si>
  <si>
    <t>Plan assets</t>
  </si>
  <si>
    <t>sum of previous service costs, interest</t>
  </si>
  <si>
    <t>Prior service costs PLUS</t>
  </si>
  <si>
    <t>Losses/gains on PBO (due to changes</t>
  </si>
  <si>
    <t>in plan or assumptions re discount rate</t>
  </si>
  <si>
    <t>minus distributions</t>
  </si>
  <si>
    <t>Plus Interest cost</t>
  </si>
  <si>
    <t>Plus service cost</t>
  </si>
  <si>
    <t>Service cost</t>
  </si>
  <si>
    <t>minus expected return on plan</t>
  </si>
  <si>
    <t xml:space="preserve">Plus amortization of prior </t>
  </si>
  <si>
    <t>service costs</t>
  </si>
  <si>
    <t>Pension Expense</t>
  </si>
  <si>
    <t>Beginning balance</t>
  </si>
  <si>
    <t>Actual return on plan assets</t>
  </si>
  <si>
    <t>minus expected return</t>
  </si>
  <si>
    <t xml:space="preserve"> equals gain/loss </t>
  </si>
  <si>
    <t>plus contributions</t>
  </si>
  <si>
    <t>Ending Balance</t>
  </si>
  <si>
    <t>Discount rate</t>
  </si>
  <si>
    <t>expected rate of return on plan assets</t>
  </si>
  <si>
    <t xml:space="preserve"> equals gain/loss  on plan assets</t>
  </si>
  <si>
    <t>Not on financial statements</t>
  </si>
  <si>
    <t>On Income Statement</t>
  </si>
  <si>
    <t>Gains/losses on plan assets:</t>
  </si>
  <si>
    <t>Gains/losses on PBO:</t>
  </si>
  <si>
    <t>due to change in assumptions regarding</t>
  </si>
  <si>
    <t>discount rate</t>
  </si>
  <si>
    <t>OR due to changes in pension plan</t>
  </si>
  <si>
    <t>Gain (loss) see above</t>
  </si>
  <si>
    <t>minus corridor amount</t>
  </si>
  <si>
    <t>divided by average remaining service life</t>
  </si>
  <si>
    <t xml:space="preserve">= net gain loss included in pension exp. </t>
  </si>
  <si>
    <t>All gains/losses are ignored</t>
  </si>
  <si>
    <t>in the first year in which they arise</t>
  </si>
  <si>
    <t>If they persist over a second</t>
  </si>
  <si>
    <t xml:space="preserve">year they are amortized as shown </t>
  </si>
  <si>
    <t>on left:</t>
  </si>
  <si>
    <t>&lt;-----------</t>
  </si>
  <si>
    <t>plus net loss (minus net gain)</t>
  </si>
  <si>
    <t xml:space="preserve">Corridor: 10% of greater of PBO </t>
  </si>
  <si>
    <t>or Plan assets</t>
  </si>
  <si>
    <t>average remaining service life (years)</t>
  </si>
  <si>
    <t>Pension Asset/Liability caused by:</t>
  </si>
  <si>
    <t>Difference between PBO and Plan Assets</t>
  </si>
  <si>
    <t>Reasons:</t>
  </si>
  <si>
    <t>Prior service costs (unfunded)</t>
  </si>
  <si>
    <t>difference between pension expense and funding</t>
  </si>
  <si>
    <t>difference between actual and expected returns on plan assets</t>
  </si>
  <si>
    <t>changes in pension plan (increases/decreases in promised pensions)</t>
  </si>
  <si>
    <t>changes in assumptions regarding discount rate</t>
  </si>
  <si>
    <t>dr. pension expense</t>
  </si>
  <si>
    <t xml:space="preserve">   cr. Cash</t>
  </si>
  <si>
    <t>Plan Assets</t>
  </si>
  <si>
    <t>Pension liability (existing)</t>
  </si>
  <si>
    <t>reduction in pension liability</t>
  </si>
  <si>
    <t>dr. comprehensive income</t>
  </si>
  <si>
    <t xml:space="preserve">   cr. Accrued pension liabillity</t>
  </si>
  <si>
    <t>Adjustment in current year:</t>
  </si>
  <si>
    <t>dr. accrued pension liability</t>
  </si>
  <si>
    <t xml:space="preserve">   cr. Comprehensive income</t>
  </si>
  <si>
    <t xml:space="preserve">   cr. Amortization of prior serv. cost - OCI</t>
  </si>
  <si>
    <t>(included in compound entry above)</t>
  </si>
  <si>
    <t>cost, distributions, etc. = beg. balance</t>
  </si>
  <si>
    <t>Net Gain/loss (incl. in pension expense)</t>
  </si>
  <si>
    <t>unrecognizedprior service costs:</t>
  </si>
  <si>
    <t>Initial accrued pension liability due to</t>
  </si>
  <si>
    <t>Journal entry to record pension expense:</t>
  </si>
  <si>
    <t>(600,000 - 300,000)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</si>
</sst>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164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8.8515625" style="0" customWidth="1"/>
    <col min="3" max="3" width="26.140625" style="0" customWidth="1"/>
    <col min="4" max="4" width="9.57421875" style="0" customWidth="1"/>
    <col min="5" max="5" width="25.28125" style="0" customWidth="1"/>
    <col min="6" max="6" width="9.00390625" style="0" customWidth="1"/>
    <col min="7" max="7" width="8.8515625" style="0" customWidth="1"/>
  </cols>
  <sheetData>
    <row r="1" spans="1:5" ht="12.75">
      <c r="A1" s="1" t="s">
        <v>24</v>
      </c>
      <c r="C1" s="2" t="s">
        <v>25</v>
      </c>
      <c r="E1" s="1" t="s">
        <v>24</v>
      </c>
    </row>
    <row r="2" spans="1:5" ht="12.75">
      <c r="A2" s="7" t="s">
        <v>0</v>
      </c>
      <c r="B2" s="7"/>
      <c r="C2" t="s">
        <v>1</v>
      </c>
      <c r="E2" s="8" t="s">
        <v>2</v>
      </c>
    </row>
    <row r="3" spans="1:7" ht="12.75">
      <c r="A3" s="10" t="s">
        <v>4</v>
      </c>
      <c r="B3" s="17">
        <v>400000</v>
      </c>
      <c r="E3" s="8" t="s">
        <v>15</v>
      </c>
      <c r="F3" s="20">
        <v>300000</v>
      </c>
      <c r="G3" s="18"/>
    </row>
    <row r="4" spans="1:7" ht="12.75">
      <c r="A4" s="7" t="s">
        <v>3</v>
      </c>
      <c r="B4" s="17">
        <v>200000</v>
      </c>
      <c r="E4" s="8" t="s">
        <v>16</v>
      </c>
      <c r="F4" s="20">
        <v>24000</v>
      </c>
      <c r="G4" s="18"/>
    </row>
    <row r="5" spans="1:7" ht="12.75">
      <c r="A5" s="7" t="s">
        <v>65</v>
      </c>
      <c r="B5" s="17">
        <f>SUM(B3:B4)</f>
        <v>600000</v>
      </c>
      <c r="C5" t="s">
        <v>10</v>
      </c>
      <c r="D5" s="18">
        <v>100000</v>
      </c>
      <c r="E5" s="11" t="s">
        <v>17</v>
      </c>
      <c r="F5" s="20"/>
      <c r="G5" s="20">
        <f>-F3*B16</f>
        <v>-24000</v>
      </c>
    </row>
    <row r="6" spans="1:7" ht="12.75">
      <c r="A6" s="10" t="s">
        <v>8</v>
      </c>
      <c r="B6" s="17">
        <f>+B5*B15</f>
        <v>48000</v>
      </c>
      <c r="C6" s="12" t="s">
        <v>8</v>
      </c>
      <c r="D6" s="18">
        <f>+B6</f>
        <v>48000</v>
      </c>
      <c r="E6" s="8" t="s">
        <v>18</v>
      </c>
      <c r="F6" s="20"/>
      <c r="G6" s="20">
        <f>+F4+G5</f>
        <v>0</v>
      </c>
    </row>
    <row r="7" spans="1:7" ht="12.75">
      <c r="A7" s="11" t="s">
        <v>7</v>
      </c>
      <c r="B7" s="17"/>
      <c r="C7" s="11" t="s">
        <v>11</v>
      </c>
      <c r="D7" s="18">
        <f>+G5</f>
        <v>-24000</v>
      </c>
      <c r="E7" s="11" t="s">
        <v>7</v>
      </c>
      <c r="F7" s="20">
        <v>0</v>
      </c>
      <c r="G7" s="18"/>
    </row>
    <row r="8" spans="1:7" ht="12.75">
      <c r="A8" s="7" t="s">
        <v>9</v>
      </c>
      <c r="B8" s="17">
        <f>+D5</f>
        <v>100000</v>
      </c>
      <c r="C8" s="12" t="s">
        <v>12</v>
      </c>
      <c r="D8" s="18"/>
      <c r="E8" s="8" t="s">
        <v>19</v>
      </c>
      <c r="F8" s="20">
        <v>149000</v>
      </c>
      <c r="G8" s="18"/>
    </row>
    <row r="9" spans="1:7" ht="12.75">
      <c r="A9" s="7" t="s">
        <v>5</v>
      </c>
      <c r="B9" s="17"/>
      <c r="C9" s="12" t="s">
        <v>13</v>
      </c>
      <c r="D9" s="18">
        <f>+B3/B17</f>
        <v>25000</v>
      </c>
      <c r="E9" s="8"/>
      <c r="F9" s="20"/>
      <c r="G9" s="18"/>
    </row>
    <row r="10" spans="1:7" ht="12.75">
      <c r="A10" s="7" t="s">
        <v>6</v>
      </c>
      <c r="B10" s="17"/>
      <c r="C10" s="5" t="s">
        <v>41</v>
      </c>
      <c r="D10" s="18"/>
      <c r="E10" s="8"/>
      <c r="F10" s="20"/>
      <c r="G10" s="18"/>
    </row>
    <row r="11" spans="1:7" ht="12.75">
      <c r="A11" s="3" t="s">
        <v>20</v>
      </c>
      <c r="B11" s="18">
        <f>SUM(B5:B10)</f>
        <v>748000</v>
      </c>
      <c r="C11" s="2" t="s">
        <v>14</v>
      </c>
      <c r="D11" s="18">
        <f>SUM(D5:D10)</f>
        <v>149000</v>
      </c>
      <c r="E11" s="9" t="s">
        <v>20</v>
      </c>
      <c r="F11" s="20">
        <f>+F3+F4-F7+F8</f>
        <v>473000</v>
      </c>
      <c r="G11" s="18"/>
    </row>
    <row r="12" spans="1:7" ht="12.75">
      <c r="A12" s="3"/>
      <c r="B12" s="18"/>
      <c r="C12" s="2"/>
      <c r="D12" s="18"/>
      <c r="E12" s="9"/>
      <c r="F12" s="20"/>
      <c r="G12" s="18"/>
    </row>
    <row r="13" spans="3:7" ht="12.75">
      <c r="C13" t="s">
        <v>69</v>
      </c>
      <c r="D13" s="18"/>
      <c r="F13" s="18"/>
      <c r="G13" s="18"/>
    </row>
    <row r="14" spans="4:7" ht="12.75">
      <c r="D14" s="18"/>
      <c r="F14" s="18"/>
      <c r="G14" s="18"/>
    </row>
    <row r="15" spans="1:4" ht="12.75">
      <c r="A15" t="s">
        <v>21</v>
      </c>
      <c r="B15" s="14">
        <v>0.08</v>
      </c>
      <c r="C15" t="s">
        <v>53</v>
      </c>
      <c r="D15" s="18">
        <f>+D11</f>
        <v>149000</v>
      </c>
    </row>
    <row r="16" spans="1:4" ht="12.75">
      <c r="A16" t="s">
        <v>22</v>
      </c>
      <c r="B16" s="14">
        <v>0.08</v>
      </c>
      <c r="C16" s="15" t="s">
        <v>61</v>
      </c>
      <c r="D16" s="19">
        <f>+E17+E18-D15</f>
        <v>25000</v>
      </c>
    </row>
    <row r="17" spans="1:5" ht="12.75">
      <c r="A17" t="s">
        <v>44</v>
      </c>
      <c r="B17">
        <v>16</v>
      </c>
      <c r="C17" t="s">
        <v>54</v>
      </c>
      <c r="E17" s="18">
        <f>+F8</f>
        <v>149000</v>
      </c>
    </row>
    <row r="18" spans="3:5" ht="12.75">
      <c r="C18" s="15" t="s">
        <v>63</v>
      </c>
      <c r="D18" s="15"/>
      <c r="E18" s="19">
        <f>+D9</f>
        <v>25000</v>
      </c>
    </row>
    <row r="19" spans="1:3" ht="12.75">
      <c r="A19" s="4" t="s">
        <v>26</v>
      </c>
      <c r="B19" s="5"/>
      <c r="C19" s="5"/>
    </row>
    <row r="20" spans="1:3" ht="12.75">
      <c r="A20" s="5" t="s">
        <v>16</v>
      </c>
      <c r="B20" s="5"/>
      <c r="C20" s="5"/>
    </row>
    <row r="21" spans="1:3" ht="12.75">
      <c r="A21" s="5" t="s">
        <v>17</v>
      </c>
      <c r="B21" s="5"/>
      <c r="C21" s="5"/>
    </row>
    <row r="22" spans="1:3" ht="12.75">
      <c r="A22" s="5" t="s">
        <v>23</v>
      </c>
      <c r="B22" s="5"/>
      <c r="C22" s="5"/>
    </row>
    <row r="23" spans="1:3" ht="12.75">
      <c r="A23" s="5"/>
      <c r="B23" s="5"/>
      <c r="C23" s="5"/>
    </row>
    <row r="24" spans="1:3" ht="12.75">
      <c r="A24" s="4" t="s">
        <v>27</v>
      </c>
      <c r="B24" s="5"/>
      <c r="C24" s="5"/>
    </row>
    <row r="25" spans="1:5" ht="12.75">
      <c r="A25" s="5" t="s">
        <v>28</v>
      </c>
      <c r="B25" s="5"/>
      <c r="C25" s="5" t="s">
        <v>35</v>
      </c>
      <c r="E25" t="s">
        <v>68</v>
      </c>
    </row>
    <row r="26" spans="1:5" ht="12.75">
      <c r="A26" s="5" t="s">
        <v>29</v>
      </c>
      <c r="B26" s="5"/>
      <c r="C26" s="5" t="s">
        <v>36</v>
      </c>
      <c r="E26" t="s">
        <v>67</v>
      </c>
    </row>
    <row r="27" spans="1:3" ht="12.75">
      <c r="A27" s="5" t="s">
        <v>30</v>
      </c>
      <c r="B27" s="5"/>
      <c r="C27" s="5" t="s">
        <v>37</v>
      </c>
    </row>
    <row r="28" spans="1:7" ht="12.75">
      <c r="A28" s="5"/>
      <c r="B28" s="5"/>
      <c r="C28" s="5" t="s">
        <v>38</v>
      </c>
      <c r="E28" t="s">
        <v>58</v>
      </c>
      <c r="F28" s="18">
        <f>+B3</f>
        <v>400000</v>
      </c>
      <c r="G28" s="18"/>
    </row>
    <row r="29" spans="1:7" ht="12.75">
      <c r="A29" s="4" t="s">
        <v>66</v>
      </c>
      <c r="B29" s="6" t="s">
        <v>40</v>
      </c>
      <c r="C29" s="5" t="s">
        <v>39</v>
      </c>
      <c r="E29" t="s">
        <v>59</v>
      </c>
      <c r="F29" s="18"/>
      <c r="G29" s="18">
        <f>+F28</f>
        <v>400000</v>
      </c>
    </row>
    <row r="30" spans="1:3" ht="12.75">
      <c r="A30" s="5"/>
      <c r="B30" s="5"/>
      <c r="C30" s="5"/>
    </row>
    <row r="31" spans="1:5" ht="12.75">
      <c r="A31" s="5" t="s">
        <v>31</v>
      </c>
      <c r="B31" s="5"/>
      <c r="C31" s="5"/>
      <c r="E31" t="s">
        <v>60</v>
      </c>
    </row>
    <row r="32" spans="1:5" ht="12.75">
      <c r="A32" s="5" t="s">
        <v>32</v>
      </c>
      <c r="B32" s="5"/>
      <c r="C32" s="5" t="s">
        <v>42</v>
      </c>
      <c r="D32" s="13"/>
      <c r="E32" s="13" t="s">
        <v>64</v>
      </c>
    </row>
    <row r="33" spans="1:6" ht="12.75">
      <c r="A33" s="5" t="s">
        <v>33</v>
      </c>
      <c r="B33" s="5"/>
      <c r="C33" s="5" t="s">
        <v>43</v>
      </c>
      <c r="E33" s="13" t="s">
        <v>61</v>
      </c>
      <c r="F33">
        <f>+D41</f>
        <v>25000</v>
      </c>
    </row>
    <row r="34" spans="1:7" ht="12.75">
      <c r="A34" s="6" t="s">
        <v>34</v>
      </c>
      <c r="B34" s="5"/>
      <c r="C34" s="5"/>
      <c r="E34" s="13" t="s">
        <v>62</v>
      </c>
      <c r="G34">
        <f>+F33</f>
        <v>25000</v>
      </c>
    </row>
    <row r="36" ht="12.75">
      <c r="A36" s="15" t="s">
        <v>45</v>
      </c>
    </row>
    <row r="37" spans="3:4" ht="12.75">
      <c r="C37" s="15" t="s">
        <v>0</v>
      </c>
      <c r="D37" s="19">
        <f>+B11</f>
        <v>748000</v>
      </c>
    </row>
    <row r="38" spans="1:4" ht="12.75">
      <c r="A38" s="15" t="s">
        <v>46</v>
      </c>
      <c r="B38" s="15"/>
      <c r="C38" s="15" t="s">
        <v>55</v>
      </c>
      <c r="D38" s="19">
        <f>-F11</f>
        <v>-473000</v>
      </c>
    </row>
    <row r="39" spans="1:4" ht="12.75">
      <c r="A39" s="16" t="s">
        <v>47</v>
      </c>
      <c r="B39" s="15"/>
      <c r="C39" s="15"/>
      <c r="D39" s="19">
        <f>SUM(D37:D38)</f>
        <v>275000</v>
      </c>
    </row>
    <row r="40" spans="1:5" ht="12.75">
      <c r="A40" s="15" t="s">
        <v>48</v>
      </c>
      <c r="B40" s="15"/>
      <c r="C40" s="15" t="s">
        <v>56</v>
      </c>
      <c r="D40" s="19">
        <f>+B5-F3</f>
        <v>300000</v>
      </c>
      <c r="E40" t="s">
        <v>70</v>
      </c>
    </row>
    <row r="41" spans="1:4" ht="12.75">
      <c r="A41" s="15" t="s">
        <v>49</v>
      </c>
      <c r="B41" s="15"/>
      <c r="C41" s="15" t="s">
        <v>57</v>
      </c>
      <c r="D41" s="19">
        <f>+D40-D39</f>
        <v>25000</v>
      </c>
    </row>
    <row r="42" spans="1:3" ht="12.75">
      <c r="A42" s="15" t="s">
        <v>50</v>
      </c>
      <c r="B42" s="15"/>
      <c r="C42" s="15"/>
    </row>
    <row r="43" spans="1:3" ht="12.75">
      <c r="A43" s="15" t="s">
        <v>51</v>
      </c>
      <c r="B43" s="15"/>
      <c r="C43" s="15"/>
    </row>
    <row r="44" spans="1:3" ht="12.75">
      <c r="A44" s="15" t="s">
        <v>52</v>
      </c>
      <c r="B44" s="15"/>
      <c r="C44" s="15"/>
    </row>
  </sheetData>
  <printOptions/>
  <pageMargins left="0.75" right="0.75" top="1" bottom="1" header="0.5" footer="0.5"/>
  <pageSetup horizontalDpi="600" verticalDpi="600" orientation="landscape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Heidemarie Lundblad</dc:creator>
  <cp:keywords/>
  <dc:description/>
  <cp:lastModifiedBy>Heidemarie Lundblad</cp:lastModifiedBy>
  <cp:lastPrinted>2008-03-26T18:20:16Z</cp:lastPrinted>
  <dcterms:created xsi:type="dcterms:W3CDTF">2008-03-26T17:18:02Z</dcterms:created>
  <dcterms:modified xsi:type="dcterms:W3CDTF">2010-03-02T18:39:26Z</dcterms:modified>
  <cp:category/>
  <cp:version/>
  <cp:contentType/>
  <cp:contentStatus/>
</cp:coreProperties>
</file>